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<sst xmlns="http://schemas.openxmlformats.org/spreadsheetml/2006/main" count="30" uniqueCount="25">
  <si>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乌鲁木齐市交通事故快速处理保险理赔中心处理案件统计表</t>
  </si>
  <si>
    <t>四个中心汇总表</t>
  </si>
  <si>
    <r>
      <t xml:space="preserve">                                             2011</t>
    </r>
    <r>
      <rPr>
        <sz val="12"/>
        <rFont val="宋体"/>
        <family val="0"/>
      </rPr>
      <t>年</t>
    </r>
    <r>
      <rPr>
        <sz val="12"/>
        <rFont val="宋体"/>
        <family val="0"/>
      </rPr>
      <t>3月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日至3月31日</t>
    </r>
  </si>
  <si>
    <t>公司名称</t>
  </si>
  <si>
    <t>车辆互碰定损情况</t>
  </si>
  <si>
    <t>案件数量</t>
  </si>
  <si>
    <t>快车手</t>
  </si>
  <si>
    <t>鑫广通</t>
  </si>
  <si>
    <t>鑫中远</t>
  </si>
  <si>
    <t>华通丰田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</si>
  <si>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</si>
  <si>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</si>
  <si>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</si>
  <si>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</si>
  <si>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</si>
  <si>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</si>
  <si>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</si>
  <si>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</si>
  <si>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</si>
  <si>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</si>
  <si>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</si>
  <si>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</si>
  <si>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</si>
  <si>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</si>
  <si>
    <t>估算金额(万元)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</si>
</sst>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2" xfId="16" applyNumberFormat="1" applyFont="1" applyBorder="1" applyAlignment="1">
      <alignment horizontal="center" vertical="center"/>
      <protection/>
    </xf>
    <xf numFmtId="0" fontId="0" fillId="0" borderId="3" xfId="16" applyFont="1" applyBorder="1" applyAlignment="1">
      <alignment vertical="center"/>
      <protection/>
    </xf>
    <xf numFmtId="0" fontId="5" fillId="0" borderId="4" xfId="16" applyNumberFormat="1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/>
      <protection/>
    </xf>
    <xf numFmtId="0" fontId="0" fillId="0" borderId="4" xfId="16" applyNumberFormat="1" applyFont="1" applyBorder="1" applyAlignment="1">
      <alignment horizontal="center"/>
      <protection/>
    </xf>
    <xf numFmtId="0" fontId="0" fillId="0" borderId="5" xfId="16" applyFont="1" applyBorder="1" applyAlignment="1">
      <alignment horizontal="center"/>
      <protection/>
    </xf>
    <xf numFmtId="0" fontId="0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N16" sqref="N16"/>
    </sheetView>
  </sheetViews>
  <sheetFormatPr defaultColWidth="9.00390625" defaultRowHeight="14.25"/>
  <sheetData>
    <row r="1" spans="1:12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>
      <c r="A4" s="15" t="s">
        <v>3</v>
      </c>
      <c r="B4" s="16"/>
      <c r="C4" s="21" t="s">
        <v>4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14.25">
      <c r="A5" s="17"/>
      <c r="B5" s="18"/>
      <c r="C5" s="22" t="s">
        <v>5</v>
      </c>
      <c r="D5" s="22"/>
      <c r="E5" s="22"/>
      <c r="F5" s="22"/>
      <c r="G5" s="22"/>
      <c r="H5" s="22" t="s">
        <v>24</v>
      </c>
      <c r="I5" s="22"/>
      <c r="J5" s="22"/>
      <c r="K5" s="22"/>
      <c r="L5" s="22"/>
    </row>
    <row r="6" spans="1:12" ht="14.25">
      <c r="A6" s="19"/>
      <c r="B6" s="20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6</v>
      </c>
      <c r="I6" s="1" t="s">
        <v>7</v>
      </c>
      <c r="J6" s="1" t="s">
        <v>8</v>
      </c>
      <c r="K6" s="1" t="s">
        <v>9</v>
      </c>
      <c r="L6" s="2" t="s">
        <v>10</v>
      </c>
    </row>
    <row r="7" spans="1:12" ht="14.25">
      <c r="A7" s="10" t="s">
        <v>11</v>
      </c>
      <c r="B7" s="11"/>
      <c r="C7" s="3">
        <f>47+30+27+30+25+30+21+26+21+57+35+39+61+27+71+27+197</f>
        <v>771</v>
      </c>
      <c r="D7" s="3">
        <f>12+26+14+10+12+14+20+15+9+12+20+19+19+21+25+18+9+12+20+13+15+16</f>
        <v>351</v>
      </c>
      <c r="E7" s="3">
        <f>20+10+15+70+40+30+10+54+18+40+20+25+70+22+5+20+18+50+22+18</f>
        <v>577</v>
      </c>
      <c r="F7" s="3">
        <f>16+10+6+28+12+16+15+20+13+15+23+18+30+28+15+28+30+28+32+28+21+25+27+30+27+23</f>
        <v>564</v>
      </c>
      <c r="G7" s="3">
        <f>C7+D7+E7+F7</f>
        <v>2263</v>
      </c>
      <c r="H7" s="4">
        <v>65.535</v>
      </c>
      <c r="I7" s="4">
        <v>29.835</v>
      </c>
      <c r="J7" s="4">
        <v>49.045</v>
      </c>
      <c r="K7" s="4">
        <v>47.94</v>
      </c>
      <c r="L7" s="4">
        <v>192.355</v>
      </c>
    </row>
    <row r="8" spans="1:12" ht="14.25">
      <c r="A8" s="10" t="s">
        <v>12</v>
      </c>
      <c r="B8" s="11"/>
      <c r="C8" s="5">
        <f>12+4+8+8+3+7+5+6+15+7+20+2+57</f>
        <v>154</v>
      </c>
      <c r="D8" s="5">
        <f>1</f>
        <v>1</v>
      </c>
      <c r="E8" s="5">
        <f>17+15+10+60+23+16+12+26+15+25+12+12+32+17+10+12+9+25+8+10</f>
        <v>366</v>
      </c>
      <c r="F8" s="5">
        <f>2+1+2+5+5+8+1+2+8+4+4+3+3+2</f>
        <v>50</v>
      </c>
      <c r="G8" s="3">
        <f aca="true" t="shared" si="0" ref="G8:G18">C8+D8+E8+F8</f>
        <v>571</v>
      </c>
      <c r="H8" s="4">
        <v>13.09</v>
      </c>
      <c r="I8" s="4">
        <v>0.085</v>
      </c>
      <c r="J8" s="4">
        <v>31.11</v>
      </c>
      <c r="K8" s="4">
        <v>4.25</v>
      </c>
      <c r="L8" s="4">
        <v>48.535</v>
      </c>
    </row>
    <row r="9" spans="1:12" ht="14.25">
      <c r="A9" s="10" t="s">
        <v>13</v>
      </c>
      <c r="B9" s="11"/>
      <c r="C9" s="5"/>
      <c r="D9" s="5">
        <f>2+8+7+7+16+10+11+14+12+11+3+15+5+5+14+18+16+12+11+2+6+6</f>
        <v>211</v>
      </c>
      <c r="E9" s="5">
        <f>4+5+10+10+4+3+8+5+6+4+6+8+4+7+8+5+6+3</f>
        <v>106</v>
      </c>
      <c r="F9" s="5">
        <f>12+15+17+18+15+12+16+17+15+15+20+20+18+13+20+15+19+20+15+20</f>
        <v>332</v>
      </c>
      <c r="G9" s="3">
        <f t="shared" si="0"/>
        <v>649</v>
      </c>
      <c r="H9" s="4">
        <v>0</v>
      </c>
      <c r="I9" s="4">
        <v>17.935</v>
      </c>
      <c r="J9" s="4">
        <v>9.01</v>
      </c>
      <c r="K9" s="4">
        <v>28.22</v>
      </c>
      <c r="L9" s="4">
        <v>55.165</v>
      </c>
    </row>
    <row r="10" spans="1:12" ht="14.25">
      <c r="A10" s="10" t="s">
        <v>14</v>
      </c>
      <c r="B10" s="11"/>
      <c r="C10" s="5"/>
      <c r="D10" s="5">
        <f>15+15+10+8+15+13+12+9+10+16+11+26+24+18+16+18+10+11+12+9+12+10</f>
        <v>300</v>
      </c>
      <c r="E10" s="5">
        <f>2+6+3+8+8+5+8+4+3+7+8+7+6+6+3+5+4+3+2+4</f>
        <v>102</v>
      </c>
      <c r="F10" s="5">
        <f>3+4+4+7+3+1+5+4+5+3+5+4+15+3+7+10+6+3+2+7+6+4</f>
        <v>111</v>
      </c>
      <c r="G10" s="3">
        <f t="shared" si="0"/>
        <v>513</v>
      </c>
      <c r="H10" s="4">
        <v>0</v>
      </c>
      <c r="I10" s="4">
        <v>25.5</v>
      </c>
      <c r="J10" s="4">
        <v>8.67</v>
      </c>
      <c r="K10" s="4">
        <v>9.435</v>
      </c>
      <c r="L10" s="4">
        <v>43.605</v>
      </c>
    </row>
    <row r="11" spans="1:12" ht="14.25">
      <c r="A11" s="10" t="s">
        <v>15</v>
      </c>
      <c r="B11" s="11"/>
      <c r="C11" s="5"/>
      <c r="D11" s="5">
        <f>2+1+2+2+2+3+2+2+4+1+3+2+2+2+1+1+1+2</f>
        <v>35</v>
      </c>
      <c r="E11" s="5">
        <f>2+2+3+5+5+4+3+4+3+3+2+2+3+3+3+2+3+1+2</f>
        <v>55</v>
      </c>
      <c r="F11" s="5">
        <f>1</f>
        <v>1</v>
      </c>
      <c r="G11" s="3">
        <f t="shared" si="0"/>
        <v>91</v>
      </c>
      <c r="H11" s="4">
        <v>0</v>
      </c>
      <c r="I11" s="4">
        <v>2.975</v>
      </c>
      <c r="J11" s="4">
        <v>4.675</v>
      </c>
      <c r="K11" s="4">
        <v>0.085</v>
      </c>
      <c r="L11" s="4">
        <v>7.735</v>
      </c>
    </row>
    <row r="12" spans="1:12" ht="14.25">
      <c r="A12" s="10" t="s">
        <v>16</v>
      </c>
      <c r="B12" s="11"/>
      <c r="C12" s="5"/>
      <c r="D12" s="5"/>
      <c r="E12" s="5"/>
      <c r="F12" s="5">
        <f>2+1+1+2+1+2+1+1+1+3+1+1+1+1+1</f>
        <v>20</v>
      </c>
      <c r="G12" s="3">
        <f t="shared" si="0"/>
        <v>20</v>
      </c>
      <c r="H12" s="4">
        <v>0</v>
      </c>
      <c r="I12" s="4">
        <v>0</v>
      </c>
      <c r="J12" s="4">
        <v>0</v>
      </c>
      <c r="K12" s="4">
        <v>1.7</v>
      </c>
      <c r="L12" s="4">
        <v>1.7</v>
      </c>
    </row>
    <row r="13" spans="1:12" ht="14.25">
      <c r="A13" s="10" t="s">
        <v>17</v>
      </c>
      <c r="B13" s="11"/>
      <c r="C13" s="5"/>
      <c r="D13" s="5"/>
      <c r="E13" s="5"/>
      <c r="F13" s="5">
        <f>1+1+2+2+2</f>
        <v>8</v>
      </c>
      <c r="G13" s="3">
        <f t="shared" si="0"/>
        <v>8</v>
      </c>
      <c r="H13" s="4">
        <v>0</v>
      </c>
      <c r="I13" s="4">
        <v>0</v>
      </c>
      <c r="J13" s="4">
        <v>0</v>
      </c>
      <c r="K13" s="4">
        <v>0.68</v>
      </c>
      <c r="L13" s="4">
        <v>0.68</v>
      </c>
    </row>
    <row r="14" spans="1:12" ht="14.25">
      <c r="A14" s="10" t="s">
        <v>18</v>
      </c>
      <c r="B14" s="11"/>
      <c r="C14" s="5"/>
      <c r="D14" s="5"/>
      <c r="E14" s="5"/>
      <c r="F14" s="5">
        <f>2</f>
        <v>2</v>
      </c>
      <c r="G14" s="3">
        <f t="shared" si="0"/>
        <v>2</v>
      </c>
      <c r="H14" s="4">
        <v>0</v>
      </c>
      <c r="I14" s="4">
        <v>0</v>
      </c>
      <c r="J14" s="4">
        <v>0</v>
      </c>
      <c r="K14" s="4">
        <v>0.17</v>
      </c>
      <c r="L14" s="4">
        <v>0.17</v>
      </c>
    </row>
    <row r="15" spans="1:12" ht="14.25">
      <c r="A15" s="10" t="s">
        <v>19</v>
      </c>
      <c r="B15" s="11"/>
      <c r="C15" s="5"/>
      <c r="D15" s="5"/>
      <c r="E15" s="5"/>
      <c r="F15" s="5">
        <f>2+1+2+1+1+2+1+3+2+1+1+1+1+1+3</f>
        <v>23</v>
      </c>
      <c r="G15" s="3">
        <f t="shared" si="0"/>
        <v>23</v>
      </c>
      <c r="H15" s="4">
        <v>0</v>
      </c>
      <c r="I15" s="4">
        <v>0</v>
      </c>
      <c r="J15" s="4">
        <v>0</v>
      </c>
      <c r="K15" s="4">
        <v>1.955</v>
      </c>
      <c r="L15" s="4">
        <v>1.955</v>
      </c>
    </row>
    <row r="16" spans="1:12" ht="14.25">
      <c r="A16" s="10" t="s">
        <v>20</v>
      </c>
      <c r="B16" s="11"/>
      <c r="C16" s="5"/>
      <c r="D16" s="5"/>
      <c r="E16" s="5"/>
      <c r="F16" s="5">
        <f>2+2+2+1+2+2+2+1+10+3+2+5+4+1+1+3+3+2</f>
        <v>48</v>
      </c>
      <c r="G16" s="3">
        <f t="shared" si="0"/>
        <v>48</v>
      </c>
      <c r="H16" s="4">
        <v>0</v>
      </c>
      <c r="I16" s="4">
        <v>0</v>
      </c>
      <c r="J16" s="4">
        <v>0</v>
      </c>
      <c r="K16" s="4">
        <v>4.08</v>
      </c>
      <c r="L16" s="4">
        <v>4.08</v>
      </c>
    </row>
    <row r="17" spans="1:12" ht="14.25">
      <c r="A17" s="10" t="s">
        <v>21</v>
      </c>
      <c r="B17" s="11"/>
      <c r="C17" s="5"/>
      <c r="D17" s="5"/>
      <c r="E17" s="5"/>
      <c r="F17" s="5">
        <f>5+2+1+2+1+3</f>
        <v>14</v>
      </c>
      <c r="G17" s="3">
        <f t="shared" si="0"/>
        <v>14</v>
      </c>
      <c r="H17" s="4">
        <v>0</v>
      </c>
      <c r="I17" s="4">
        <v>0</v>
      </c>
      <c r="J17" s="4">
        <v>0</v>
      </c>
      <c r="K17" s="4">
        <v>1.19</v>
      </c>
      <c r="L17" s="4">
        <v>1.19</v>
      </c>
    </row>
    <row r="18" spans="1:12" ht="14.25">
      <c r="A18" s="10" t="s">
        <v>22</v>
      </c>
      <c r="B18" s="11"/>
      <c r="C18" s="5">
        <v>9</v>
      </c>
      <c r="D18" s="5"/>
      <c r="E18" s="5"/>
      <c r="F18" s="5">
        <f>1</f>
        <v>1</v>
      </c>
      <c r="G18" s="3">
        <f t="shared" si="0"/>
        <v>10</v>
      </c>
      <c r="H18" s="4">
        <v>0.765</v>
      </c>
      <c r="I18" s="4">
        <v>0</v>
      </c>
      <c r="J18" s="4">
        <v>0</v>
      </c>
      <c r="K18" s="4">
        <v>0.085</v>
      </c>
      <c r="L18" s="4">
        <v>0.85</v>
      </c>
    </row>
    <row r="19" spans="1:12" ht="14.25">
      <c r="A19" s="8" t="s">
        <v>23</v>
      </c>
      <c r="B19" s="9"/>
      <c r="C19" s="7">
        <f>SUM(C7:C18)</f>
        <v>934</v>
      </c>
      <c r="D19" s="7">
        <f>SUM(D7:D18)</f>
        <v>898</v>
      </c>
      <c r="E19" s="7">
        <f>SUM(E7:E18)</f>
        <v>1206</v>
      </c>
      <c r="F19" s="7">
        <f>SUM(F7:F18)</f>
        <v>1174</v>
      </c>
      <c r="G19" s="7">
        <f>SUM(G7:G18)</f>
        <v>4212</v>
      </c>
      <c r="H19" s="6">
        <v>79.39</v>
      </c>
      <c r="I19" s="6">
        <v>76.33</v>
      </c>
      <c r="J19" s="6">
        <v>102.51</v>
      </c>
      <c r="K19" s="6">
        <v>99.79</v>
      </c>
      <c r="L19" s="6">
        <v>358.02</v>
      </c>
    </row>
  </sheetData>
  <mergeCells count="20">
    <mergeCell ref="A1:L1"/>
    <mergeCell ref="A2:L2"/>
    <mergeCell ref="A3:L3"/>
    <mergeCell ref="A4:B6"/>
    <mergeCell ref="C4:L4"/>
    <mergeCell ref="C5:G5"/>
    <mergeCell ref="H5:L5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2011-04-02T02:30:59Z</dcterms:modified>
  <cp:category/>
  <cp:version/>
  <cp:contentType/>
  <cp:contentStatus/>
</cp:coreProperties>
</file>